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/>
  <mc:AlternateContent xmlns:mc="http://schemas.openxmlformats.org/markup-compatibility/2006">
    <mc:Choice Requires="x15">
      <x15ac:absPath xmlns:x15ac="http://schemas.microsoft.com/office/spreadsheetml/2010/11/ac" url="D:\O\VT\145\1 výzva\"/>
    </mc:Choice>
  </mc:AlternateContent>
  <xr:revisionPtr revIDLastSave="0" documentId="13_ncr:1_{F4C9C33E-5084-4D4B-B36B-B8B108C5B02C}" xr6:coauthVersionLast="36" xr6:coauthVersionMax="47" xr10:uidLastSave="{00000000-0000-0000-0000-000000000000}"/>
  <bookViews>
    <workbookView xWindow="0" yWindow="0" windowWidth="28800" windowHeight="14025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 iterateDelta="1E-4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s="1"/>
  <c r="S7" i="1" l="1"/>
  <c r="R11" i="1" s="1"/>
  <c r="T7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<sst xmlns="http://schemas.openxmlformats.org/spreadsheetml/2006/main" count="44" uniqueCount="41">
  <si>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</si>
  <si>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</si>
  <si>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</si>
  <si>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</si>
  <si>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</si>
  <si>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</si>
  <si>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</si>
  <si>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</si>
  <si>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</si>
  <si>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</si>
  <si>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</si>
  <si>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</si>
  <si>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</si>
  <si>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</si>
  <si>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</si>
  <si>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</si>
  <si>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</si>
  <si>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</si>
  <si>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</si>
  <si>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</si>
  <si>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</si>
  <si>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</si>
  <si>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</si>
  <si>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</si>
  <si>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</si>
  <si>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</si>
  <si>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</si>
  <si>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</si>
  <si>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</si>
  <si>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</si>
  <si>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</si>
  <si>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</si>
  <si>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145 - 2021 </t>
  </si>
  <si>
    <t>Bezdrátová myš a klávesnice</t>
  </si>
  <si>
    <t>Pokud financováno z projektových prostředků, pak ŘEŠITEL uvede: NÁZEV A ČÍSLO DOTAČNÍHO PROJEKTU</t>
  </si>
  <si>
    <t>Ing. Markéta Ledvinková,
Tel.: 37763 1001,
735 715 880</t>
  </si>
  <si>
    <t>Univerzitní 8, 
301 00 Plzeň,
Rektorát - Kancelář rektora a kvestora,
místnost UR 306</t>
  </si>
  <si>
    <t>Počítač včetně klávesnice a myši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</si>
  <si>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 
DVDRW mechanika.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</si>
  <si>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Záruka na zboží min. 48 měsíců, servis NBD on site.</t>
  </si>
  <si>
    <t>Bezdrátová 3 tlačítková myš, bezdrátová CZ klávesnice, nízkoprofilové klávesy, česká lokalizace kláves.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</si>
</sst>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H1" zoomScale="71" zoomScaleNormal="71" workbookViewId="0">
      <selection activeCell="O7" sqref="O7:O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6.42578125" style="1" customWidth="1"/>
    <col min="7" max="7" width="29.7109375" style="4" bestFit="1" customWidth="1"/>
    <col min="8" max="8" width="23.42578125" style="4" customWidth="1"/>
    <col min="9" max="9" width="21.7109375" style="4" customWidth="1"/>
    <col min="10" max="10" width="16.28515625" style="1" customWidth="1"/>
    <col min="11" max="11" width="26.5703125" style="5" hidden="1" customWidth="1"/>
    <col min="12" max="12" width="31" style="5" customWidth="1"/>
    <col min="13" max="13" width="24.140625" style="5" customWidth="1"/>
    <col min="14" max="14" width="52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0" style="6" customWidth="1"/>
    <col min="23" max="16384" width="9.140625" style="5"/>
  </cols>
  <sheetData>
    <row r="1" spans="1:22" ht="40.9" customHeight="1" x14ac:dyDescent="0.25">
      <c r="B1" s="85" t="s">
        <v>32</v>
      </c>
      <c r="C1" s="86"/>
      <c r="D1" s="8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30</v>
      </c>
      <c r="I6" s="40" t="s">
        <v>16</v>
      </c>
      <c r="J6" s="39" t="s">
        <v>17</v>
      </c>
      <c r="K6" s="39" t="s">
        <v>34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0" t="s">
        <v>7</v>
      </c>
      <c r="T6" s="44" t="s">
        <v>8</v>
      </c>
      <c r="U6" s="41" t="s">
        <v>22</v>
      </c>
      <c r="V6" s="41" t="s">
        <v>23</v>
      </c>
    </row>
    <row r="7" spans="1:22" ht="364.5" customHeight="1" thickTop="1" x14ac:dyDescent="0.25">
      <c r="A7" s="20"/>
      <c r="B7" s="48">
        <v>1</v>
      </c>
      <c r="C7" s="49" t="s">
        <v>37</v>
      </c>
      <c r="D7" s="50">
        <v>3</v>
      </c>
      <c r="E7" s="51" t="s">
        <v>29</v>
      </c>
      <c r="F7" s="56" t="s">
        <v>38</v>
      </c>
      <c r="G7" s="96"/>
      <c r="H7" s="95"/>
      <c r="I7" s="89" t="s">
        <v>26</v>
      </c>
      <c r="J7" s="71" t="s">
        <v>27</v>
      </c>
      <c r="K7" s="91"/>
      <c r="L7" s="57" t="s">
        <v>39</v>
      </c>
      <c r="M7" s="83" t="s">
        <v>35</v>
      </c>
      <c r="N7" s="83" t="s">
        <v>36</v>
      </c>
      <c r="O7" s="73">
        <v>21</v>
      </c>
      <c r="P7" s="52">
        <f>D7*Q7</f>
        <v>57000</v>
      </c>
      <c r="Q7" s="53">
        <v>19000</v>
      </c>
      <c r="R7" s="93"/>
      <c r="S7" s="54">
        <f>D7*R7</f>
        <v>0</v>
      </c>
      <c r="T7" s="55" t="str">
        <f t="shared" ref="T7" si="0">IF(ISNUMBER(R7), IF(R7&gt;Q7,"NEVYHOVUJE","VYHOVUJE")," ")</f>
        <v xml:space="preserve"> </v>
      </c>
      <c r="U7" s="71"/>
      <c r="V7" s="51" t="s">
        <v>11</v>
      </c>
    </row>
    <row r="8" spans="1:22" ht="75" customHeight="1" thickBot="1" x14ac:dyDescent="0.3">
      <c r="A8" s="20"/>
      <c r="B8" s="58">
        <v>2</v>
      </c>
      <c r="C8" s="59" t="s">
        <v>33</v>
      </c>
      <c r="D8" s="60">
        <v>2</v>
      </c>
      <c r="E8" s="61" t="s">
        <v>29</v>
      </c>
      <c r="F8" s="62" t="s">
        <v>40</v>
      </c>
      <c r="G8" s="97"/>
      <c r="H8" s="63" t="s">
        <v>27</v>
      </c>
      <c r="I8" s="90"/>
      <c r="J8" s="72"/>
      <c r="K8" s="92"/>
      <c r="L8" s="64"/>
      <c r="M8" s="84"/>
      <c r="N8" s="84"/>
      <c r="O8" s="74"/>
      <c r="P8" s="65">
        <f>D8*Q8</f>
        <v>4000</v>
      </c>
      <c r="Q8" s="66">
        <v>2000</v>
      </c>
      <c r="R8" s="94"/>
      <c r="S8" s="67">
        <f>D8*R8</f>
        <v>0</v>
      </c>
      <c r="T8" s="68" t="str">
        <f t="shared" ref="T8" si="1">IF(ISNUMBER(R8), IF(R8&gt;Q8,"NEVYHOVUJE","VYHOVUJE")," ")</f>
        <v xml:space="preserve"> </v>
      </c>
      <c r="U8" s="72"/>
      <c r="V8" s="6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79" t="s">
        <v>28</v>
      </c>
      <c r="C10" s="79"/>
      <c r="D10" s="79"/>
      <c r="E10" s="79"/>
      <c r="F10" s="79"/>
      <c r="G10" s="79"/>
      <c r="H10" s="79"/>
      <c r="I10" s="79"/>
      <c r="J10" s="21"/>
      <c r="K10" s="21"/>
      <c r="L10" s="7"/>
      <c r="M10" s="7"/>
      <c r="N10" s="7"/>
      <c r="O10" s="22"/>
      <c r="P10" s="22"/>
      <c r="Q10" s="23" t="s">
        <v>9</v>
      </c>
      <c r="R10" s="80" t="s">
        <v>10</v>
      </c>
      <c r="S10" s="81"/>
      <c r="T10" s="82"/>
      <c r="U10" s="24"/>
      <c r="V10" s="25"/>
    </row>
    <row r="11" spans="1:22" ht="43.15" customHeight="1" thickTop="1" thickBot="1" x14ac:dyDescent="0.3">
      <c r="B11" s="75" t="s">
        <v>31</v>
      </c>
      <c r="C11" s="75"/>
      <c r="D11" s="75"/>
      <c r="E11" s="75"/>
      <c r="F11" s="75"/>
      <c r="G11" s="75"/>
      <c r="I11" s="26"/>
      <c r="L11" s="9"/>
      <c r="M11" s="9"/>
      <c r="N11" s="9"/>
      <c r="O11" s="27"/>
      <c r="P11" s="27"/>
      <c r="Q11" s="28">
        <f>SUM(P7:P8)</f>
        <v>61000</v>
      </c>
      <c r="R11" s="76">
        <f>SUM(S7:S8)</f>
        <v>0</v>
      </c>
      <c r="S11" s="77"/>
      <c r="T11" s="78"/>
    </row>
    <row r="12" spans="1:22" ht="15.75" thickTop="1" x14ac:dyDescent="0.25"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WwqFki/5GqQm+rCAvGebS2VbT3R9MrYC7EVkizQd3qJrE/e5utbGM9pQyHsrNywJ0JL+xOVLRPGjXEHiyFdwbQ==" saltValue="TcrEBk7N6a825mZaG+H2VQ==" spinCount="100000" sheet="1" objects="1" scenarios="1"/>
  <mergeCells count="13">
    <mergeCell ref="B1:D1"/>
    <mergeCell ref="G5:H5"/>
    <mergeCell ref="I7:I8"/>
    <mergeCell ref="J7:J8"/>
    <mergeCell ref="K7:K8"/>
    <mergeCell ref="U7:U8"/>
    <mergeCell ref="O7:O8"/>
    <mergeCell ref="B11:G11"/>
    <mergeCell ref="R11:T11"/>
    <mergeCell ref="B10:I10"/>
    <mergeCell ref="R10:T10"/>
    <mergeCell ref="M7:M8"/>
    <mergeCell ref="N7:N8"/>
  </mergeCells>
  <conditionalFormatting sqref="D7:D8 B7:B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H7 G8 R7:R8">
    <cfRule type="containsBlanks" dxfId="7" priority="33">
      <formula>LEN(TRIM(G7))=0</formula>
    </cfRule>
  </conditionalFormatting>
  <conditionalFormatting sqref="G7:H7 G8 R7:R8">
    <cfRule type="notContainsBlanks" dxfId="6" priority="31">
      <formula>LEN(TRIM(G7))&gt;0</formula>
    </cfRule>
  </conditionalFormatting>
  <conditionalFormatting sqref="G7:H7 G8 R7:R8">
    <cfRule type="notContainsBlanks" dxfId="5" priority="30">
      <formula>LEN(TRIM(G7))&gt;0</formula>
    </cfRule>
  </conditionalFormatting>
  <conditionalFormatting sqref="G7:H7 G8">
    <cfRule type="notContainsBlanks" dxfId="4" priority="29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2021-10-13T09:21:55Z</cp:lastPrinted>
  <dcterms:created xsi:type="dcterms:W3CDTF">2014-03-05T12:43:32Z</dcterms:created>
  <dcterms:modified xsi:type="dcterms:W3CDTF">2021-10-13T10:27:45Z</dcterms:modified>
</cp:coreProperties>
</file>